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68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AFRhigh" vbProcedure="false">Sheet1!$B$4</definedName>
    <definedName function="false" hidden="false" name="AFRlow" vbProcedure="false">Sheet1!$B$34</definedName>
    <definedName function="false" hidden="false" name="NAFhigh" vbProcedure="false">Sheet1!$B$63</definedName>
    <definedName function="false" hidden="false" name="NAFRhigh" vbProcedure="false">Sheet1!$B$63</definedName>
    <definedName function="false" hidden="false" name="NAFRlow" vbProcedure="false">Sheet1!$B$77</definedName>
    <definedName function="false" hidden="false" name="NVhigh" vbProcedure="false">Sheet1!$A$63</definedName>
    <definedName function="false" hidden="false" name="NVlow" vbProcedure="false">Sheet1!$A$77</definedName>
    <definedName function="false" hidden="false" name="Optimal_AFR" vbProcedure="false">Sheet1!$G$4</definedName>
    <definedName function="false" hidden="false" name="Slope" vbProcedure="false">Sheet1!$C$4</definedName>
    <definedName function="false" hidden="false" name="Stoichiometric_AFR" vbProcedure="false">Sheet1!$G$4</definedName>
    <definedName function="false" hidden="false" name="Stoich_AFR" vbProcedure="false">Sheet1!$G$4</definedName>
    <definedName function="false" hidden="false" name="Vhigh" vbProcedure="false">Sheet1!$A$4</definedName>
    <definedName function="false" hidden="false" name="Vlow" vbProcedure="false">Sheet1!$A$34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<sst xmlns="http://schemas.openxmlformats.org/spreadsheetml/2006/main" count="55" uniqueCount="48">
  <si>
    <t>LC-1</t>
  </si>
  <si>
    <t>Cliff's Cali</t>
  </si>
  <si>
    <t>raz's sporti</t>
  </si>
  <si>
    <t>Actual</t>
  </si>
  <si>
    <t>Measured</t>
  </si>
  <si>
    <t>map</t>
  </si>
  <si>
    <t>Stoichiometric</t>
  </si>
  <si>
    <t>Volt</t>
  </si>
  <si>
    <t>AFR</t>
  </si>
  <si>
    <t>Slope</t>
  </si>
  <si>
    <t>lambda</t>
  </si>
  <si>
    <t>Target #</t>
  </si>
  <si>
    <t>Best fuel economy</t>
  </si>
  <si>
    <t>Narrow Band Voltage</t>
  </si>
  <si>
    <t>targets set using AFR and</t>
  </si>
  <si>
    <t>lambda values</t>
  </si>
  <si>
    <t>Cali map default target</t>
  </si>
  <si>
    <t>Actual NB Voltages page 2</t>
  </si>
  <si>
    <t>Mad Farquhar's favourite</t>
  </si>
  <si>
    <t>Pretty much power</t>
  </si>
  <si>
    <t>Max power</t>
  </si>
  <si>
    <t>Information above is based on</t>
  </si>
  <si>
    <t>http://en.wikipedia.org/wiki/Air–fuel_ratio</t>
  </si>
  <si>
    <t>and</t>
  </si>
  <si>
    <t>http://www.innovatemotorsports.com/support/manual/LC-1_Manual.pdf    / Page 10</t>
  </si>
  <si>
    <t>The LC-1's analog output 2 is factory programmed to provide a</t>
  </si>
  <si>
    <t>linear output between 0V and 5V for an AFR of 7.35 to 22.39.</t>
  </si>
  <si>
    <t>The same manual page 3</t>
  </si>
  <si>
    <t>Stoichiometric for different fuels are as follows:</t>
  </si>
  <si>
    <t>Gasoline 14.7</t>
  </si>
  <si>
    <t>LPG (Propane) 15.5</t>
  </si>
  <si>
    <t>Methanol 6.4</t>
  </si>
  <si>
    <t>Ethanol 9.0</t>
  </si>
  <si>
    <t>CNG 17.2</t>
  </si>
  <si>
    <t>Diesel 14.6</t>
  </si>
  <si>
    <t>The measurement Lambda is the actual air fuel ratio over the stoichiometric ratio</t>
  </si>
  <si>
    <t>Stoichiometric ratio of Gasoline brands available  in Finland</t>
  </si>
  <si>
    <t>BE98E5</t>
  </si>
  <si>
    <t>98RON max 5 vol% ethanol</t>
  </si>
  <si>
    <t>BE95E10</t>
  </si>
  <si>
    <t>95RON max 10 vol% ethanol</t>
  </si>
  <si>
    <t>RE85</t>
  </si>
  <si>
    <t>Min 15 vol%  (summer?) gasoline but varies up to 30%</t>
  </si>
  <si>
    <t>Max 30 vol% gasoline (winter?)</t>
  </si>
  <si>
    <t>LC-1 narrowband</t>
  </si>
  <si>
    <t>Cliff's</t>
  </si>
  <si>
    <t>Cali</t>
  </si>
  <si>
    <t>Lambda</t>
  </si>
</sst>
</file>

<file path=xl/styles.xml><?xml version="1.0" encoding="utf-8"?>
<styleSheet xmlns="http://schemas.openxmlformats.org/spreadsheetml/2006/main">
  <numFmts count="5">
    <numFmt formatCode="GENERAL" numFmtId="164"/>
    <numFmt formatCode="0.00" numFmtId="165"/>
    <numFmt formatCode="0.000" numFmtId="166"/>
    <numFmt formatCode="0.0000" numFmtId="167"/>
    <numFmt formatCode="0.000000000" numFmtId="168"/>
  </numFmts>
  <fonts count="6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0"/>
    </font>
    <font>
      <name val="Arial"/>
      <charset val="1"/>
      <family val="2"/>
      <color rgb="000000FF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true" applyProtection="false" borderId="0" fillId="0" fontId="4" numFmtId="165" xfId="0"/>
    <xf applyAlignment="false" applyBorder="false" applyFont="true" applyProtection="false" borderId="0" fillId="0" fontId="4" numFmtId="164" xfId="0"/>
    <xf applyAlignment="false" applyBorder="false" applyFont="true" applyProtection="false" borderId="0" fillId="0" fontId="4" numFmtId="166" xfId="0"/>
    <xf applyAlignment="false" applyBorder="false" applyFont="false" applyProtection="false" borderId="0" fillId="0" fontId="0" numFmtId="167" xfId="0"/>
    <xf applyAlignment="false" applyBorder="false" applyFont="false" applyProtection="false" borderId="0" fillId="0" fontId="0" numFmtId="168" xfId="0"/>
    <xf applyAlignment="false" applyBorder="false" applyFont="true" applyProtection="false" borderId="0" fillId="0" fontId="0" numFmtId="164" xfId="0"/>
    <xf applyAlignment="false" applyBorder="false" applyFont="true" applyProtection="false" borderId="0" fillId="0" fontId="4" numFmtId="168" xfId="0"/>
    <xf applyAlignment="false" applyBorder="false" applyFont="true" applyProtection="false" borderId="0" fillId="0" fontId="5" numFmtId="165" xfId="0"/>
    <xf applyAlignment="false" applyBorder="false" applyFont="true" applyProtection="false" borderId="0" fillId="0" fontId="0" numFmtId="165" xfId="0"/>
    <xf applyAlignment="false" applyBorder="false" applyFont="true" applyProtection="false" borderId="0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en.wikipedia.org/wiki/Air&#8211;fuel_ratio" TargetMode="External"/><Relationship Id="rId2" Type="http://schemas.openxmlformats.org/officeDocument/2006/relationships/hyperlink" Target="http://www.innovatemotorsports.com/support/manual/LC-1_Manual.pd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G16" activeCellId="0" pane="topLeft" sqref="G16"/>
    </sheetView>
  </sheetViews>
  <cols>
    <col collapsed="false" hidden="false" max="1" min="1" style="1" width="8.72941176470588"/>
    <col collapsed="false" hidden="false" max="2" min="2" style="1" width="8.5921568627451"/>
    <col collapsed="false" hidden="false" max="3" min="3" style="0" width="7.50588235294118"/>
    <col collapsed="false" hidden="false" max="4" min="4" style="2" width="9.59607843137255"/>
    <col collapsed="false" hidden="false" max="5" min="5" style="0" width="9.59607843137255"/>
    <col collapsed="false" hidden="false" max="6" min="6" style="0" width="11.0156862745098"/>
    <col collapsed="false" hidden="false" max="1025" min="7" style="0" width="11.8666666666667"/>
  </cols>
  <sheetData>
    <row collapsed="false" customFormat="false" customHeight="false" hidden="false" ht="13.55" outlineLevel="0" r="1">
      <c r="A1" s="3" t="s">
        <v>0</v>
      </c>
      <c r="B1" s="3"/>
      <c r="C1" s="4"/>
      <c r="E1" s="4" t="s">
        <v>1</v>
      </c>
      <c r="F1" s="4" t="s">
        <v>2</v>
      </c>
    </row>
    <row collapsed="false" customFormat="false" customHeight="false" hidden="false" ht="13.55" outlineLevel="0" r="2">
      <c r="A2" s="3"/>
      <c r="B2" s="3" t="s">
        <v>3</v>
      </c>
      <c r="C2" s="4"/>
      <c r="D2" s="5" t="s">
        <v>4</v>
      </c>
      <c r="E2" s="4" t="s">
        <v>5</v>
      </c>
      <c r="F2" s="4" t="s">
        <v>5</v>
      </c>
      <c r="G2" s="4" t="s">
        <v>6</v>
      </c>
    </row>
    <row collapsed="false" customFormat="false" customHeight="false" hidden="false" ht="13.55" outlineLevel="0" r="3">
      <c r="A3" s="3" t="s">
        <v>7</v>
      </c>
      <c r="B3" s="3" t="s">
        <v>8</v>
      </c>
      <c r="C3" s="4" t="s">
        <v>9</v>
      </c>
      <c r="D3" s="5" t="s">
        <v>10</v>
      </c>
      <c r="E3" s="4" t="s">
        <v>11</v>
      </c>
      <c r="F3" s="4" t="s">
        <v>11</v>
      </c>
      <c r="G3" s="4" t="s">
        <v>8</v>
      </c>
    </row>
    <row collapsed="false" customFormat="false" customHeight="false" hidden="false" ht="13.55" outlineLevel="0" r="4">
      <c r="A4" s="1" t="n">
        <v>5</v>
      </c>
      <c r="B4" s="1" t="n">
        <v>22.39</v>
      </c>
      <c r="C4" s="6" t="n">
        <f aca="false">(AFRhigh-AFRlow)/(Vhigh-Vlow)</f>
        <v>3.008</v>
      </c>
      <c r="D4" s="2" t="n">
        <f aca="false">B4/Stoich_AFR</f>
        <v>1.52312925170068</v>
      </c>
      <c r="G4" s="4" t="n">
        <v>14.7</v>
      </c>
    </row>
    <row collapsed="false" customFormat="false" customHeight="false" hidden="false" ht="13.55" outlineLevel="0" r="5">
      <c r="A5" s="1" t="n">
        <v>4.84</v>
      </c>
      <c r="B5" s="1" t="n">
        <f aca="false">AFRlow+Slope*A5</f>
        <v>21.90872</v>
      </c>
      <c r="C5" s="7"/>
      <c r="D5" s="2" t="n">
        <f aca="false">B5/Stoich_AFR</f>
        <v>1.49038911564626</v>
      </c>
      <c r="I5" s="8"/>
    </row>
    <row collapsed="false" customFormat="false" customHeight="false" hidden="false" ht="13.55" outlineLevel="0" r="6">
      <c r="A6" s="1" t="n">
        <v>3</v>
      </c>
      <c r="B6" s="1" t="n">
        <f aca="false">AFRlow+Slope*A6</f>
        <v>16.374</v>
      </c>
      <c r="C6" s="7"/>
      <c r="D6" s="2" t="n">
        <f aca="false">B6/Stoich_AFR</f>
        <v>1.11387755102041</v>
      </c>
      <c r="I6" s="8"/>
    </row>
    <row collapsed="false" customFormat="false" customHeight="false" hidden="false" ht="13.55" outlineLevel="0" r="7">
      <c r="A7" s="1" t="n">
        <v>2.75</v>
      </c>
      <c r="B7" s="1" t="n">
        <f aca="false">AFRlow+Slope*A7</f>
        <v>15.622</v>
      </c>
      <c r="C7" s="9"/>
      <c r="D7" s="2" t="n">
        <f aca="false">B7/Stoich_AFR</f>
        <v>1.06272108843537</v>
      </c>
    </row>
    <row collapsed="false" customFormat="false" customHeight="false" hidden="false" ht="13.55" outlineLevel="0" r="8">
      <c r="A8" s="1" t="n">
        <v>2.67</v>
      </c>
      <c r="B8" s="1" t="n">
        <f aca="false">AFRlow+Slope*A8</f>
        <v>15.38136</v>
      </c>
      <c r="C8" s="9"/>
      <c r="D8" s="2" t="n">
        <f aca="false">B8/Stoich_AFR</f>
        <v>1.04635102040816</v>
      </c>
      <c r="G8" s="0" t="s">
        <v>12</v>
      </c>
    </row>
    <row collapsed="false" customFormat="false" customHeight="false" hidden="false" ht="13.55" outlineLevel="0" r="9">
      <c r="A9" s="1" t="n">
        <v>2.544</v>
      </c>
      <c r="B9" s="1" t="n">
        <f aca="false">AFRlow+Slope*A9</f>
        <v>15.002352</v>
      </c>
      <c r="C9" s="1"/>
      <c r="D9" s="2" t="n">
        <f aca="false">B9/Stoich_AFR</f>
        <v>1.02056816326531</v>
      </c>
    </row>
    <row collapsed="false" customFormat="false" customHeight="false" hidden="false" ht="13.55" outlineLevel="0" r="10">
      <c r="A10" s="1" t="n">
        <v>2.5</v>
      </c>
      <c r="B10" s="1" t="n">
        <f aca="false">AFRlow+Slope*A10</f>
        <v>14.87</v>
      </c>
      <c r="C10" s="1"/>
      <c r="D10" s="2" t="n">
        <f aca="false">B10/Stoich_AFR</f>
        <v>1.01156462585034</v>
      </c>
    </row>
    <row collapsed="false" customFormat="false" customHeight="false" hidden="false" ht="13.55" outlineLevel="0" r="11">
      <c r="A11" s="1" t="n">
        <v>2.38</v>
      </c>
      <c r="B11" s="1" t="n">
        <f aca="false">AFRlow+Slope*A11</f>
        <v>14.50904</v>
      </c>
      <c r="C11" s="7"/>
      <c r="D11" s="2" t="n">
        <f aca="false">B11/Stoich_AFR</f>
        <v>0.987009523809524</v>
      </c>
      <c r="E11" s="4" t="n">
        <v>1</v>
      </c>
      <c r="G11" s="0" t="s">
        <v>13</v>
      </c>
    </row>
    <row collapsed="false" customFormat="false" customHeight="false" hidden="false" ht="13.55" outlineLevel="0" r="12">
      <c r="A12" s="1" t="n">
        <v>2.345</v>
      </c>
      <c r="B12" s="1" t="n">
        <f aca="false">AFRlow+Slope*A12</f>
        <v>14.40376</v>
      </c>
      <c r="C12" s="7"/>
      <c r="D12" s="2" t="n">
        <f aca="false">B12/Stoich_AFR</f>
        <v>0.979847619047619</v>
      </c>
      <c r="E12" s="4" t="n">
        <v>2</v>
      </c>
      <c r="G12" s="0" t="s">
        <v>14</v>
      </c>
    </row>
    <row collapsed="false" customFormat="false" customHeight="false" hidden="false" ht="13.55" outlineLevel="0" r="13">
      <c r="A13" s="1" t="n">
        <v>2.325</v>
      </c>
      <c r="B13" s="1" t="n">
        <f aca="false">AFRlow+Slope*A13</f>
        <v>14.3436</v>
      </c>
      <c r="C13" s="7"/>
      <c r="D13" s="2" t="n">
        <f aca="false">B13/Stoich_AFR</f>
        <v>0.975755102040816</v>
      </c>
      <c r="E13" s="4" t="n">
        <v>3</v>
      </c>
      <c r="G13" s="0" t="s">
        <v>15</v>
      </c>
    </row>
    <row collapsed="false" customFormat="false" customHeight="false" hidden="false" ht="13.55" outlineLevel="0" r="14">
      <c r="A14" s="1" t="n">
        <v>2.31</v>
      </c>
      <c r="B14" s="1" t="n">
        <f aca="false">AFRlow+Slope*A14</f>
        <v>14.29848</v>
      </c>
      <c r="C14" s="7"/>
      <c r="D14" s="2" t="n">
        <f aca="false">B14/Stoich_AFR</f>
        <v>0.972685714285714</v>
      </c>
      <c r="E14" s="4" t="n">
        <v>4</v>
      </c>
      <c r="G14" s="0" t="s">
        <v>16</v>
      </c>
    </row>
    <row collapsed="false" customFormat="false" customHeight="false" hidden="false" ht="13.55" outlineLevel="0" r="15">
      <c r="A15" s="1" t="n">
        <v>2.295</v>
      </c>
      <c r="B15" s="1" t="n">
        <f aca="false">AFRlow+Slope*A15</f>
        <v>14.25336</v>
      </c>
      <c r="C15" s="7"/>
      <c r="D15" s="2" t="n">
        <f aca="false">B15/Stoich_AFR</f>
        <v>0.969616326530612</v>
      </c>
      <c r="E15" s="4" t="n">
        <v>5</v>
      </c>
    </row>
    <row collapsed="false" customFormat="false" customHeight="false" hidden="false" ht="13.55" outlineLevel="0" r="16">
      <c r="A16" s="1" t="n">
        <v>2.275</v>
      </c>
      <c r="B16" s="1" t="n">
        <f aca="false">AFRlow+Slope*A16</f>
        <v>14.1932</v>
      </c>
      <c r="C16" s="7"/>
      <c r="D16" s="2" t="n">
        <f aca="false">B16/Stoich_AFR</f>
        <v>0.96552380952381</v>
      </c>
      <c r="E16" s="4" t="n">
        <v>6</v>
      </c>
      <c r="G16" s="0" t="s">
        <v>17</v>
      </c>
    </row>
    <row collapsed="false" customFormat="false" customHeight="false" hidden="false" ht="13.55" outlineLevel="0" r="17">
      <c r="A17" s="1" t="n">
        <v>2.26</v>
      </c>
      <c r="B17" s="1" t="n">
        <f aca="false">AFRlow+Slope*A17</f>
        <v>14.14808</v>
      </c>
      <c r="C17" s="7"/>
      <c r="D17" s="2" t="n">
        <f aca="false">B17/Stoich_AFR</f>
        <v>0.962454421768708</v>
      </c>
      <c r="E17" s="4" t="n">
        <v>7</v>
      </c>
    </row>
    <row collapsed="false" customFormat="false" customHeight="false" hidden="false" ht="13.55" outlineLevel="0" r="18">
      <c r="A18" s="1" t="n">
        <v>2.25</v>
      </c>
      <c r="B18" s="1" t="n">
        <f aca="false">AFRlow+Slope*A18</f>
        <v>14.118</v>
      </c>
      <c r="C18" s="7"/>
      <c r="D18" s="2" t="n">
        <f aca="false">B18/Stoich_AFR</f>
        <v>0.960408163265306</v>
      </c>
    </row>
    <row collapsed="false" customFormat="false" customHeight="false" hidden="false" ht="13.55" outlineLevel="0" r="19">
      <c r="A19" s="1" t="n">
        <v>2.21</v>
      </c>
      <c r="B19" s="1" t="n">
        <f aca="false">AFRlow+Slope*A19</f>
        <v>13.99768</v>
      </c>
      <c r="C19" s="7"/>
      <c r="D19" s="2" t="n">
        <f aca="false">B19/Stoich_AFR</f>
        <v>0.952223129251701</v>
      </c>
    </row>
    <row collapsed="false" customFormat="false" customHeight="false" hidden="false" ht="13.55" outlineLevel="0" r="20">
      <c r="A20" s="1" t="n">
        <v>2.12</v>
      </c>
      <c r="B20" s="1" t="n">
        <f aca="false">AFRlow+Slope*A20</f>
        <v>13.72696</v>
      </c>
      <c r="C20" s="7"/>
      <c r="D20" s="2" t="n">
        <f aca="false">B20/Stoich_AFR</f>
        <v>0.933806802721088</v>
      </c>
      <c r="G20" s="0" t="s">
        <v>18</v>
      </c>
    </row>
    <row collapsed="false" customFormat="false" customHeight="false" hidden="false" ht="13.55" outlineLevel="0" r="21">
      <c r="A21" s="1" t="n">
        <v>2.1</v>
      </c>
      <c r="B21" s="1" t="n">
        <f aca="false">AFRlow+Slope*A21</f>
        <v>13.6668</v>
      </c>
      <c r="C21" s="7"/>
      <c r="D21" s="2" t="n">
        <f aca="false">B21/Stoich_AFR</f>
        <v>0.929714285714286</v>
      </c>
      <c r="F21" s="4" t="n">
        <v>1</v>
      </c>
    </row>
    <row collapsed="false" customFormat="false" customHeight="false" hidden="false" ht="13.55" outlineLevel="0" r="22">
      <c r="A22" s="1" t="n">
        <v>2.05</v>
      </c>
      <c r="B22" s="1" t="n">
        <f aca="false">AFRlow+Slope*A22</f>
        <v>13.5164</v>
      </c>
      <c r="C22" s="7"/>
      <c r="D22" s="2" t="n">
        <f aca="false">B22/Stoich_AFR</f>
        <v>0.919482993197279</v>
      </c>
      <c r="F22" s="4" t="n">
        <v>2</v>
      </c>
      <c r="G22" s="0" t="s">
        <v>19</v>
      </c>
    </row>
    <row collapsed="false" customFormat="false" customHeight="false" hidden="false" ht="13.55" outlineLevel="0" r="23">
      <c r="A23" s="1" t="n">
        <v>2</v>
      </c>
      <c r="B23" s="1" t="n">
        <f aca="false">AFRlow+Slope*A23</f>
        <v>13.366</v>
      </c>
      <c r="C23" s="7"/>
      <c r="D23" s="2" t="n">
        <f aca="false">B23/Stoich_AFR</f>
        <v>0.909251700680272</v>
      </c>
      <c r="F23" s="4" t="n">
        <v>3</v>
      </c>
    </row>
    <row collapsed="false" customFormat="false" customHeight="false" hidden="false" ht="13.55" outlineLevel="0" r="24">
      <c r="A24" s="1" t="n">
        <v>1.96</v>
      </c>
      <c r="B24" s="1" t="n">
        <f aca="false">AFRlow+Slope*A24</f>
        <v>13.24568</v>
      </c>
      <c r="C24" s="7"/>
      <c r="D24" s="2" t="n">
        <f aca="false">B24/Stoich_AFR</f>
        <v>0.901066666666667</v>
      </c>
      <c r="F24" s="4" t="n">
        <v>4</v>
      </c>
    </row>
    <row collapsed="false" customFormat="false" customHeight="false" hidden="false" ht="13.55" outlineLevel="0" r="25">
      <c r="A25" s="1" t="n">
        <v>1.91</v>
      </c>
      <c r="B25" s="1" t="n">
        <f aca="false">AFRlow+Slope*A25</f>
        <v>13.09528</v>
      </c>
      <c r="C25" s="7"/>
      <c r="D25" s="2" t="n">
        <f aca="false">B25/Stoich_AFR</f>
        <v>0.89083537414966</v>
      </c>
      <c r="F25" s="4" t="n">
        <v>5</v>
      </c>
    </row>
    <row collapsed="false" customFormat="false" customHeight="false" hidden="false" ht="13.55" outlineLevel="0" r="26">
      <c r="A26" s="1" t="n">
        <v>1.86</v>
      </c>
      <c r="B26" s="1" t="n">
        <f aca="false">AFRlow+Slope*A26</f>
        <v>12.94488</v>
      </c>
      <c r="C26" s="7"/>
      <c r="D26" s="2" t="n">
        <f aca="false">B26/Stoich_AFR</f>
        <v>0.880604081632653</v>
      </c>
      <c r="F26" s="4" t="n">
        <v>6</v>
      </c>
    </row>
    <row collapsed="false" customFormat="false" customHeight="false" hidden="false" ht="13.55" outlineLevel="0" r="27">
      <c r="A27" s="1" t="n">
        <v>1.81</v>
      </c>
      <c r="B27" s="1" t="n">
        <f aca="false">AFRlow+Slope*A27</f>
        <v>12.79448</v>
      </c>
      <c r="C27" s="7"/>
      <c r="D27" s="2" t="n">
        <f aca="false">B27/Stoich_AFR</f>
        <v>0.870372789115646</v>
      </c>
      <c r="F27" s="4" t="n">
        <v>7</v>
      </c>
    </row>
    <row collapsed="false" customFormat="false" customHeight="false" hidden="false" ht="13.55" outlineLevel="0" r="28">
      <c r="A28" s="1" t="n">
        <v>1.75</v>
      </c>
      <c r="B28" s="1" t="n">
        <f aca="false">AFRlow+Slope*A28</f>
        <v>12.614</v>
      </c>
      <c r="C28" s="7"/>
      <c r="D28" s="2" t="n">
        <f aca="false">B28/Stoich_AFR</f>
        <v>0.858095238095238</v>
      </c>
      <c r="G28" s="0" t="s">
        <v>20</v>
      </c>
    </row>
    <row collapsed="false" customFormat="false" customHeight="false" hidden="false" ht="13.55" outlineLevel="0" r="29">
      <c r="A29" s="1" t="n">
        <v>1.5</v>
      </c>
      <c r="B29" s="1" t="n">
        <f aca="false">AFRlow+Slope*A29</f>
        <v>11.862</v>
      </c>
      <c r="C29" s="7"/>
      <c r="D29" s="2" t="n">
        <f aca="false">B29/Stoich_AFR</f>
        <v>0.806938775510204</v>
      </c>
    </row>
    <row collapsed="false" customFormat="false" customHeight="false" hidden="false" ht="13.55" outlineLevel="0" r="30">
      <c r="A30" s="1" t="n">
        <v>1.25</v>
      </c>
      <c r="B30" s="1" t="n">
        <f aca="false">AFRlow+Slope*A30</f>
        <v>11.11</v>
      </c>
      <c r="C30" s="7"/>
      <c r="D30" s="2" t="n">
        <f aca="false">B30/Stoich_AFR</f>
        <v>0.75578231292517</v>
      </c>
    </row>
    <row collapsed="false" customFormat="false" customHeight="false" hidden="false" ht="13.55" outlineLevel="0" r="31">
      <c r="A31" s="1" t="n">
        <v>1</v>
      </c>
      <c r="B31" s="1" t="n">
        <f aca="false">AFRlow+Slope*A31</f>
        <v>10.358</v>
      </c>
      <c r="C31" s="7"/>
      <c r="D31" s="2" t="n">
        <f aca="false">B31/Stoich_AFR</f>
        <v>0.704625850340136</v>
      </c>
    </row>
    <row collapsed="false" customFormat="false" customHeight="false" hidden="false" ht="13.55" outlineLevel="0" r="32">
      <c r="A32" s="1" t="n">
        <v>0.75</v>
      </c>
      <c r="B32" s="1" t="n">
        <f aca="false">AFRlow+Slope*A32</f>
        <v>9.606</v>
      </c>
      <c r="C32" s="7"/>
      <c r="D32" s="2" t="n">
        <f aca="false">B32/Stoich_AFR</f>
        <v>0.653469387755102</v>
      </c>
    </row>
    <row collapsed="false" customFormat="false" customHeight="false" hidden="false" ht="13.55" outlineLevel="0" r="33">
      <c r="A33" s="1" t="n">
        <v>0.5</v>
      </c>
      <c r="B33" s="1" t="n">
        <f aca="false">AFRlow+Slope*A33</f>
        <v>8.854</v>
      </c>
      <c r="C33" s="7"/>
      <c r="D33" s="2" t="n">
        <f aca="false">B33/Stoich_AFR</f>
        <v>0.602312925170068</v>
      </c>
    </row>
    <row collapsed="false" customFormat="false" customHeight="false" hidden="false" ht="13.55" outlineLevel="0" r="34">
      <c r="A34" s="1" t="n">
        <v>0</v>
      </c>
      <c r="B34" s="1" t="n">
        <v>7.35</v>
      </c>
      <c r="C34" s="7"/>
      <c r="D34" s="2" t="n">
        <f aca="false">B34/Stoich_AFR</f>
        <v>0.5</v>
      </c>
    </row>
    <row collapsed="false" customFormat="false" customHeight="false" hidden="false" ht="13.55" outlineLevel="0" r="35">
      <c r="C35" s="7"/>
    </row>
    <row collapsed="false" customFormat="false" customHeight="false" hidden="false" ht="13.55" outlineLevel="0" r="36">
      <c r="A36" s="1" t="s">
        <v>21</v>
      </c>
      <c r="C36" s="2"/>
    </row>
    <row collapsed="false" customFormat="false" customHeight="false" hidden="false" ht="13.55" outlineLevel="0" r="37">
      <c r="A37" s="10" t="s">
        <v>22</v>
      </c>
      <c r="C37" s="2"/>
    </row>
    <row collapsed="false" customFormat="false" customHeight="false" hidden="false" ht="13.55" outlineLevel="0" r="38">
      <c r="A38" s="1" t="s">
        <v>23</v>
      </c>
    </row>
    <row collapsed="false" customFormat="false" customHeight="false" hidden="false" ht="13.55" outlineLevel="0" r="39">
      <c r="A39" s="10" t="s">
        <v>24</v>
      </c>
      <c r="B39" s="2"/>
    </row>
    <row collapsed="false" customFormat="false" customHeight="false" hidden="false" ht="13.55" outlineLevel="0" r="40">
      <c r="A40" s="3" t="s">
        <v>25</v>
      </c>
      <c r="B40" s="3"/>
      <c r="C40" s="5"/>
      <c r="D40" s="5"/>
      <c r="E40" s="4"/>
      <c r="F40" s="4"/>
    </row>
    <row collapsed="false" customFormat="false" customHeight="false" hidden="false" ht="13.55" outlineLevel="0" r="41">
      <c r="A41" s="3" t="s">
        <v>26</v>
      </c>
      <c r="B41" s="3"/>
      <c r="C41" s="5"/>
      <c r="D41" s="5"/>
      <c r="E41" s="4"/>
      <c r="F41" s="4"/>
    </row>
    <row collapsed="false" customFormat="false" customHeight="false" hidden="false" ht="13.55" outlineLevel="0" r="42">
      <c r="C42" s="2"/>
    </row>
    <row collapsed="false" customFormat="false" customHeight="false" hidden="false" ht="13.55" outlineLevel="0" r="43">
      <c r="A43" s="11" t="s">
        <v>27</v>
      </c>
      <c r="C43" s="2"/>
      <c r="D43" s="12" t="s">
        <v>28</v>
      </c>
      <c r="E43" s="8"/>
      <c r="F43" s="8"/>
      <c r="G43" s="8"/>
      <c r="H43" s="8"/>
    </row>
    <row collapsed="false" customFormat="false" customHeight="false" hidden="false" ht="13.55" outlineLevel="0" r="44">
      <c r="A44" s="3" t="s">
        <v>29</v>
      </c>
      <c r="B44" s="3"/>
      <c r="C44" s="2"/>
    </row>
    <row collapsed="false" customFormat="false" customHeight="false" hidden="false" ht="13.55" outlineLevel="0" r="45">
      <c r="A45" s="11" t="s">
        <v>30</v>
      </c>
      <c r="C45" s="2"/>
    </row>
    <row collapsed="false" customFormat="false" customHeight="false" hidden="false" ht="13.55" outlineLevel="0" r="46">
      <c r="A46" s="11" t="s">
        <v>31</v>
      </c>
      <c r="C46" s="2"/>
    </row>
    <row collapsed="false" customFormat="false" customHeight="false" hidden="false" ht="13.55" outlineLevel="0" r="47">
      <c r="A47" s="11" t="s">
        <v>32</v>
      </c>
      <c r="C47" s="2"/>
    </row>
    <row collapsed="false" customFormat="false" customHeight="false" hidden="false" ht="13.55" outlineLevel="0" r="48">
      <c r="A48" s="11" t="s">
        <v>33</v>
      </c>
      <c r="C48" s="2"/>
    </row>
    <row collapsed="false" customFormat="false" customHeight="false" hidden="false" ht="13.55" outlineLevel="0" r="49">
      <c r="A49" s="11" t="s">
        <v>34</v>
      </c>
      <c r="C49" s="2"/>
    </row>
    <row collapsed="false" customFormat="false" customHeight="false" hidden="false" ht="13.55" outlineLevel="0" r="50">
      <c r="A50" s="3" t="s">
        <v>35</v>
      </c>
      <c r="B50" s="3"/>
      <c r="C50" s="5"/>
      <c r="D50" s="5"/>
      <c r="E50" s="4"/>
      <c r="F50" s="4"/>
      <c r="G50" s="4"/>
      <c r="H50" s="4"/>
    </row>
    <row collapsed="false" customFormat="false" customHeight="false" hidden="false" ht="13.55" outlineLevel="0" r="51">
      <c r="A51" s="3"/>
      <c r="B51" s="3"/>
      <c r="C51" s="5"/>
      <c r="D51" s="5"/>
      <c r="E51" s="4"/>
      <c r="F51" s="4"/>
      <c r="G51" s="4"/>
      <c r="H51" s="4"/>
    </row>
    <row collapsed="false" customFormat="false" customHeight="false" hidden="false" ht="13.55" outlineLevel="0" r="52">
      <c r="A52" s="11" t="s">
        <v>36</v>
      </c>
      <c r="B52" s="5"/>
      <c r="C52" s="4"/>
      <c r="D52" s="5"/>
      <c r="E52" s="4"/>
      <c r="G52" s="4"/>
      <c r="H52" s="4"/>
    </row>
    <row collapsed="false" customFormat="false" customHeight="false" hidden="false" ht="13.55" outlineLevel="0" r="53">
      <c r="A53" s="1" t="s">
        <v>37</v>
      </c>
      <c r="B53" s="1" t="n">
        <f aca="false">0.95*14.7+(0.05*9*(0.789/0.74))</f>
        <v>14.4447972972973</v>
      </c>
      <c r="C53" s="2"/>
      <c r="D53" s="2" t="s">
        <v>38</v>
      </c>
    </row>
    <row collapsed="false" customFormat="false" customHeight="false" hidden="false" ht="13.55" outlineLevel="0" r="54">
      <c r="A54" s="1" t="s">
        <v>39</v>
      </c>
      <c r="B54" s="1" t="n">
        <f aca="false">0.9*14.7+(0.1*9)</f>
        <v>14.13</v>
      </c>
      <c r="C54" s="2"/>
      <c r="D54" s="2" t="s">
        <v>40</v>
      </c>
    </row>
    <row collapsed="false" customFormat="false" customHeight="false" hidden="false" ht="13.55" outlineLevel="0" r="55">
      <c r="A55" s="1" t="s">
        <v>41</v>
      </c>
      <c r="B55" s="1" t="n">
        <f aca="false">0.15*14.7+(0.85*9)</f>
        <v>9.855</v>
      </c>
      <c r="C55" s="2"/>
      <c r="D55" s="2" t="s">
        <v>42</v>
      </c>
    </row>
    <row collapsed="false" customFormat="false" customHeight="false" hidden="false" ht="13.55" outlineLevel="0" r="56">
      <c r="A56" s="1" t="s">
        <v>41</v>
      </c>
      <c r="B56" s="1" t="n">
        <f aca="false">0.3*14.7+(0.7*9)</f>
        <v>10.71</v>
      </c>
      <c r="C56" s="2"/>
      <c r="D56" s="2" t="s">
        <v>43</v>
      </c>
    </row>
    <row collapsed="false" customFormat="false" customHeight="false" hidden="false" ht="13.55" outlineLevel="0" r="60">
      <c r="A60" s="3" t="s">
        <v>44</v>
      </c>
      <c r="B60" s="3"/>
      <c r="C60" s="4" t="s">
        <v>45</v>
      </c>
      <c r="D60" s="5"/>
      <c r="E60" s="4"/>
    </row>
    <row collapsed="false" customFormat="false" customHeight="false" hidden="false" ht="13.55" outlineLevel="0" r="61">
      <c r="A61" s="3"/>
      <c r="B61" s="3"/>
      <c r="C61" s="4" t="s">
        <v>46</v>
      </c>
      <c r="D61" s="5" t="s">
        <v>47</v>
      </c>
      <c r="E61" s="4"/>
    </row>
    <row collapsed="false" customFormat="false" customHeight="false" hidden="false" ht="13.55" outlineLevel="0" r="62">
      <c r="A62" s="3" t="s">
        <v>7</v>
      </c>
      <c r="B62" s="3" t="s">
        <v>8</v>
      </c>
      <c r="C62" s="4" t="s">
        <v>11</v>
      </c>
      <c r="D62" s="5"/>
      <c r="E62" s="4"/>
    </row>
    <row collapsed="false" customFormat="false" customHeight="false" hidden="false" ht="13.55" outlineLevel="0" r="63">
      <c r="A63" s="1" t="n">
        <v>1.1</v>
      </c>
      <c r="B63" s="1" t="n">
        <v>14</v>
      </c>
      <c r="D63" s="2" t="n">
        <f aca="false">B63/Stoich_AFR</f>
        <v>0.952380952380952</v>
      </c>
    </row>
    <row collapsed="false" customFormat="false" customHeight="false" hidden="false" ht="13.55" outlineLevel="0" r="64">
      <c r="A64" s="1" t="n">
        <v>1.05</v>
      </c>
      <c r="B64" s="1" t="n">
        <f aca="false">NAFRlow-(A64-NVlow)</f>
        <v>14.05</v>
      </c>
      <c r="D64" s="2" t="n">
        <f aca="false">B64/Stoich_AFR</f>
        <v>0.95578231292517</v>
      </c>
    </row>
    <row collapsed="false" customFormat="false" customHeight="false" hidden="false" ht="13.55" outlineLevel="0" r="65">
      <c r="A65" s="1" t="n">
        <v>1</v>
      </c>
      <c r="B65" s="1" t="n">
        <f aca="false">NAFRlow-(A65-NVlow)</f>
        <v>14.1</v>
      </c>
      <c r="D65" s="2" t="n">
        <f aca="false">B65/Stoich_AFR</f>
        <v>0.959183673469388</v>
      </c>
    </row>
    <row collapsed="false" customFormat="false" customHeight="false" hidden="false" ht="13.55" outlineLevel="0" r="66">
      <c r="A66" s="1" t="n">
        <v>0.95</v>
      </c>
      <c r="B66" s="1" t="n">
        <f aca="false">NAFRlow-(A66-NVlow)</f>
        <v>14.15</v>
      </c>
      <c r="C66" s="0" t="n">
        <v>7</v>
      </c>
      <c r="D66" s="2" t="n">
        <f aca="false">B66/Stoich_AFR</f>
        <v>0.962585034013605</v>
      </c>
    </row>
    <row collapsed="false" customFormat="false" customHeight="false" hidden="false" ht="13.55" outlineLevel="0" r="67">
      <c r="A67" s="1" t="n">
        <v>0.9</v>
      </c>
      <c r="B67" s="1" t="n">
        <f aca="false">NAFRlow-(A67-NVlow)</f>
        <v>14.2</v>
      </c>
      <c r="C67" s="0" t="n">
        <v>6</v>
      </c>
      <c r="D67" s="2" t="n">
        <f aca="false">B67/Stoich_AFR</f>
        <v>0.965986394557823</v>
      </c>
    </row>
    <row collapsed="false" customFormat="false" customHeight="false" hidden="false" ht="13.55" outlineLevel="0" r="68">
      <c r="A68" s="1" t="n">
        <v>0.85</v>
      </c>
      <c r="B68" s="1" t="n">
        <f aca="false">NAFRlow-(A68-NVlow)</f>
        <v>14.25</v>
      </c>
      <c r="C68" s="0" t="n">
        <v>5</v>
      </c>
      <c r="D68" s="2" t="n">
        <f aca="false">B68/Stoich_AFR</f>
        <v>0.969387755102041</v>
      </c>
    </row>
    <row collapsed="false" customFormat="false" customHeight="false" hidden="false" ht="13.55" outlineLevel="0" r="69">
      <c r="A69" s="1" t="n">
        <v>0.8</v>
      </c>
      <c r="B69" s="1" t="n">
        <f aca="false">NAFRlow-(A69-NVlow)</f>
        <v>14.3</v>
      </c>
      <c r="C69" s="0" t="n">
        <v>4</v>
      </c>
      <c r="D69" s="2" t="n">
        <f aca="false">B69/Stoich_AFR</f>
        <v>0.972789115646259</v>
      </c>
    </row>
    <row collapsed="false" customFormat="false" customHeight="false" hidden="false" ht="13.55" outlineLevel="0" r="70">
      <c r="A70" s="1" t="n">
        <v>0.75</v>
      </c>
      <c r="B70" s="1" t="n">
        <f aca="false">NAFRlow-(A70-NVlow)</f>
        <v>14.35</v>
      </c>
      <c r="C70" s="0" t="n">
        <v>3</v>
      </c>
      <c r="D70" s="2" t="n">
        <f aca="false">B70/Stoich_AFR</f>
        <v>0.976190476190476</v>
      </c>
    </row>
    <row collapsed="false" customFormat="false" customHeight="false" hidden="false" ht="13.55" outlineLevel="0" r="71">
      <c r="A71" s="1" t="n">
        <v>0.7</v>
      </c>
      <c r="B71" s="1" t="n">
        <f aca="false">NAFRlow-(A71-NVlow)</f>
        <v>14.4</v>
      </c>
      <c r="C71" s="0" t="n">
        <v>2</v>
      </c>
      <c r="D71" s="2" t="n">
        <f aca="false">B71/Stoich_AFR</f>
        <v>0.979591836734694</v>
      </c>
    </row>
    <row collapsed="false" customFormat="false" customHeight="false" hidden="false" ht="13.55" outlineLevel="0" r="72">
      <c r="A72" s="1" t="n">
        <v>0.6</v>
      </c>
      <c r="B72" s="1" t="n">
        <f aca="false">NAFRlow-(A72-NVlow)</f>
        <v>14.5</v>
      </c>
      <c r="C72" s="0" t="n">
        <v>1</v>
      </c>
      <c r="D72" s="2" t="n">
        <f aca="false">B72/Stoich_AFR</f>
        <v>0.986394557823129</v>
      </c>
    </row>
    <row collapsed="false" customFormat="false" customHeight="false" hidden="false" ht="13.55" outlineLevel="0" r="73">
      <c r="A73" s="1" t="n">
        <v>0.5</v>
      </c>
      <c r="B73" s="1" t="n">
        <f aca="false">NAFRlow-(A73-NVlow)</f>
        <v>14.6</v>
      </c>
      <c r="D73" s="2" t="n">
        <f aca="false">B73/Stoich_AFR</f>
        <v>0.993197278911565</v>
      </c>
    </row>
    <row collapsed="false" customFormat="false" customHeight="false" hidden="false" ht="13.55" outlineLevel="0" r="74">
      <c r="A74" s="1" t="n">
        <v>0.4</v>
      </c>
      <c r="B74" s="1" t="n">
        <f aca="false">NAFRlow-(A74-NVlow)</f>
        <v>14.7</v>
      </c>
      <c r="D74" s="2" t="n">
        <f aca="false">B74/Stoich_AFR</f>
        <v>1</v>
      </c>
    </row>
    <row collapsed="false" customFormat="false" customHeight="false" hidden="false" ht="13.55" outlineLevel="0" r="75">
      <c r="A75" s="1" t="n">
        <v>0.3</v>
      </c>
      <c r="B75" s="1" t="n">
        <f aca="false">NAFRlow-(A75-NVlow)</f>
        <v>14.8</v>
      </c>
      <c r="D75" s="2" t="n">
        <f aca="false">B75/Stoich_AFR</f>
        <v>1.00680272108844</v>
      </c>
    </row>
    <row collapsed="false" customFormat="false" customHeight="false" hidden="false" ht="13.55" outlineLevel="0" r="76">
      <c r="A76" s="1" t="n">
        <v>0.2</v>
      </c>
      <c r="B76" s="1" t="n">
        <f aca="false">NAFRlow-(A76-NVlow)</f>
        <v>14.9</v>
      </c>
      <c r="D76" s="2" t="n">
        <f aca="false">B76/Stoich_AFR</f>
        <v>1.01360544217687</v>
      </c>
    </row>
    <row collapsed="false" customFormat="false" customHeight="false" hidden="false" ht="13.55" outlineLevel="0" r="77">
      <c r="A77" s="1" t="n">
        <v>0.1</v>
      </c>
      <c r="B77" s="1" t="n">
        <v>15</v>
      </c>
      <c r="D77" s="2" t="n">
        <f aca="false">B77/Stoich_AFR</f>
        <v>1.02040816326531</v>
      </c>
    </row>
  </sheetData>
  <hyperlinks>
    <hyperlink display="http://en.wikipedia.org/wiki/Air–fuel_ratio" ref="A37" r:id="rId1"/>
    <hyperlink display="http://www.innovatemotorsports.com/support/manual/LC-1_Manual.pdf    / Page 10" ref="A39" r:id="rId2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866666666666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866666666666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LibreOffice/3.5$Windows_x86 LibreOffice_project/281b639-6baa1d3-ef66a77-d866f25-f36d45f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2012-08-07T10:33:31.40Z</dcterms:created>
  <cp:lastPrinted>2012-09-26T01:31:51.92Z</cp:lastPrinted>
  <cp:revision>0</cp:revision>
</cp:coreProperties>
</file>